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gwon\Desktop\"/>
    </mc:Choice>
  </mc:AlternateContent>
  <xr:revisionPtr revIDLastSave="0" documentId="8_{710BF967-4406-40AD-AA24-9F21011941F0}" xr6:coauthVersionLast="45" xr6:coauthVersionMax="45" xr10:uidLastSave="{00000000-0000-0000-0000-000000000000}"/>
  <bookViews>
    <workbookView xWindow="-120" yWindow="-120" windowWidth="29040" windowHeight="15840" xr2:uid="{D0D91BF1-D3A4-4C4A-9D3E-F2D3EC5867B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G15" i="1"/>
  <c r="C15" i="1"/>
  <c r="C14" i="1"/>
  <c r="G13" i="1"/>
  <c r="C13" i="1"/>
  <c r="C6" i="1" s="1"/>
  <c r="G11" i="1"/>
  <c r="G6" i="1" s="1"/>
  <c r="C11" i="1"/>
  <c r="C9" i="1"/>
  <c r="G7" i="1"/>
  <c r="C7" i="1"/>
  <c r="H18" i="1" l="1"/>
  <c r="H17" i="1" s="1"/>
  <c r="H14" i="1"/>
  <c r="H13" i="1" s="1"/>
  <c r="H10" i="1"/>
  <c r="H16" i="1"/>
  <c r="H15" i="1" s="1"/>
  <c r="H8" i="1"/>
  <c r="H7" i="1" s="1"/>
  <c r="H6" i="1" s="1"/>
  <c r="H12" i="1"/>
  <c r="H11" i="1" s="1"/>
  <c r="H9" i="1"/>
  <c r="D12" i="1"/>
  <c r="D11" i="1" s="1"/>
  <c r="D18" i="1"/>
  <c r="D17" i="1" s="1"/>
  <c r="D14" i="1"/>
  <c r="D13" i="1" s="1"/>
  <c r="D16" i="1"/>
  <c r="D15" i="1" s="1"/>
  <c r="D8" i="1"/>
  <c r="D7" i="1" s="1"/>
  <c r="D10" i="1"/>
  <c r="D9" i="1" s="1"/>
  <c r="D6" i="1" l="1"/>
</calcChain>
</file>

<file path=xl/sharedStrings.xml><?xml version="1.0" encoding="utf-8"?>
<sst xmlns="http://schemas.openxmlformats.org/spreadsheetml/2006/main" count="40" uniqueCount="27">
  <si>
    <t>사회복지법인 송원 2020년도 2차 추경예산(안) 총괄표</t>
    <phoneticPr fontId="3" type="noConversion"/>
  </si>
  <si>
    <t>단위 : 천원</t>
    <phoneticPr fontId="3" type="noConversion"/>
  </si>
  <si>
    <t>세          입</t>
    <phoneticPr fontId="3" type="noConversion"/>
  </si>
  <si>
    <t>세          출</t>
    <phoneticPr fontId="3" type="noConversion"/>
  </si>
  <si>
    <t>과        목</t>
    <phoneticPr fontId="3" type="noConversion"/>
  </si>
  <si>
    <t>금  액</t>
    <phoneticPr fontId="3" type="noConversion"/>
  </si>
  <si>
    <t>%</t>
    <phoneticPr fontId="3" type="noConversion"/>
  </si>
  <si>
    <t>관</t>
    <phoneticPr fontId="3" type="noConversion"/>
  </si>
  <si>
    <t>항</t>
    <phoneticPr fontId="3" type="noConversion"/>
  </si>
  <si>
    <t>계</t>
    <phoneticPr fontId="3" type="noConversion"/>
  </si>
  <si>
    <t>재산수입</t>
    <phoneticPr fontId="3" type="noConversion"/>
  </si>
  <si>
    <t>사  무  비</t>
    <phoneticPr fontId="3" type="noConversion"/>
  </si>
  <si>
    <t>기본재산수입</t>
    <phoneticPr fontId="3" type="noConversion"/>
  </si>
  <si>
    <t>인  건  비</t>
    <phoneticPr fontId="3" type="noConversion"/>
  </si>
  <si>
    <t>보조금수입</t>
    <phoneticPr fontId="3" type="noConversion"/>
  </si>
  <si>
    <t>업무추진비</t>
    <phoneticPr fontId="3" type="noConversion"/>
  </si>
  <si>
    <t>운  영  비</t>
    <phoneticPr fontId="3" type="noConversion"/>
  </si>
  <si>
    <t>후원금수입</t>
    <phoneticPr fontId="3" type="noConversion"/>
  </si>
  <si>
    <t>재산조성비</t>
    <phoneticPr fontId="3" type="noConversion"/>
  </si>
  <si>
    <t>시 설 비</t>
    <phoneticPr fontId="3" type="noConversion"/>
  </si>
  <si>
    <t>전 입 금</t>
    <phoneticPr fontId="3" type="noConversion"/>
  </si>
  <si>
    <t>전 출 금</t>
    <phoneticPr fontId="3" type="noConversion"/>
  </si>
  <si>
    <t>이 월 금</t>
    <phoneticPr fontId="3" type="noConversion"/>
  </si>
  <si>
    <t>잡 지 출</t>
    <phoneticPr fontId="3" type="noConversion"/>
  </si>
  <si>
    <t>잡 수 입</t>
    <phoneticPr fontId="3" type="noConversion"/>
  </si>
  <si>
    <t>예비비</t>
    <phoneticPr fontId="3" type="noConversion"/>
  </si>
  <si>
    <t>예비비및기타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</si>
</sst>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 "/>
    <numFmt numFmtId="178" formatCode="#,##0.00_ "/>
    <numFmt numFmtId="179" formatCode="_-* #,##0.0_-;\-* #,##0.0_-;_-* &quot;-&quot;?_-;_-@_-"/>
  </numFmts>
  <fonts count="11">
    <font>
      <sz val="11"/>
      <color theme="1"/>
      <name val="맑은 고딕"/>
      <family val="2"/>
      <charset val="129"/>
      <scheme val="minor"/>
    </font>
    <font>
      <b/>
      <u val="double"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u val="double"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1" fontId="8" fillId="4" borderId="19" xfId="0" applyNumberFormat="1" applyFont="1" applyFill="1" applyBorder="1" applyAlignment="1">
      <alignment horizontal="center" vertical="center"/>
    </xf>
    <xf numFmtId="41" fontId="9" fillId="4" borderId="19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41" fontId="8" fillId="5" borderId="19" xfId="0" applyNumberFormat="1" applyFont="1" applyFill="1" applyBorder="1" applyAlignment="1">
      <alignment horizontal="center" vertical="center"/>
    </xf>
    <xf numFmtId="41" fontId="9" fillId="5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179" fontId="6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1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373;&#44396;(&#51648;&#50864;&#51648;&#47560;&#49464;&#50836;)\&#48277;&#51064;&#50629;&#47924;\&#44208;&#49328;%20&#48143;%20&#50696;&#49328;\2020&#45380;%20&#50696;&#49328;\2&#52264;%20&#52628;&#44221;\2020&#45380;%20&#48277;&#51064;%202&#52264;&#52628;&#44221;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총괄표"/>
      <sheetName val="세입부"/>
      <sheetName val="세출부"/>
      <sheetName val="임직원보수일람표"/>
      <sheetName val="참고.세출부(자금원천별)"/>
    </sheetNames>
    <sheetDataSet>
      <sheetData sheetId="0"/>
      <sheetData sheetId="1"/>
      <sheetData sheetId="2"/>
      <sheetData sheetId="3">
        <row r="19">
          <cell r="H19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D4F7-189A-4CCD-8622-F1A56D06E994}">
  <dimension ref="A1:Q18"/>
  <sheetViews>
    <sheetView tabSelected="1" workbookViewId="0">
      <selection activeCell="J7" sqref="J7"/>
    </sheetView>
  </sheetViews>
  <sheetFormatPr defaultRowHeight="16.5"/>
  <cols>
    <col min="1" max="2" width="12.125" style="2" customWidth="1"/>
    <col min="3" max="3" width="13.625" style="61" bestFit="1" customWidth="1"/>
    <col min="4" max="4" width="6" style="62" customWidth="1"/>
    <col min="5" max="6" width="12.125" style="2" customWidth="1"/>
    <col min="7" max="7" width="13.625" style="61" bestFit="1" customWidth="1"/>
    <col min="8" max="8" width="6" style="63" customWidth="1"/>
    <col min="9" max="11" width="9" style="2"/>
    <col min="12" max="16384" width="9" style="3"/>
  </cols>
  <sheetData>
    <row r="1" spans="1:17" ht="31.5">
      <c r="A1" s="1" t="s">
        <v>0</v>
      </c>
      <c r="B1" s="1"/>
      <c r="C1" s="1"/>
      <c r="D1" s="1"/>
      <c r="E1" s="1"/>
      <c r="F1" s="1"/>
      <c r="G1" s="1"/>
      <c r="H1" s="1"/>
    </row>
    <row r="2" spans="1:17" ht="27" thickBot="1">
      <c r="A2" s="4"/>
      <c r="B2" s="4"/>
      <c r="C2" s="4"/>
      <c r="D2" s="4"/>
      <c r="E2" s="4"/>
      <c r="F2" s="4"/>
      <c r="G2" s="5" t="s">
        <v>1</v>
      </c>
      <c r="H2" s="5"/>
      <c r="I2" s="6"/>
      <c r="J2" s="6"/>
    </row>
    <row r="3" spans="1:17" ht="21" thickBot="1">
      <c r="A3" s="7" t="s">
        <v>2</v>
      </c>
      <c r="B3" s="8"/>
      <c r="C3" s="8"/>
      <c r="D3" s="9"/>
      <c r="E3" s="10" t="s">
        <v>3</v>
      </c>
      <c r="F3" s="11"/>
      <c r="G3" s="11"/>
      <c r="H3" s="12"/>
    </row>
    <row r="4" spans="1:17" ht="17.25">
      <c r="A4" s="13" t="s">
        <v>4</v>
      </c>
      <c r="B4" s="14"/>
      <c r="C4" s="15" t="s">
        <v>5</v>
      </c>
      <c r="D4" s="16" t="s">
        <v>6</v>
      </c>
      <c r="E4" s="17" t="s">
        <v>4</v>
      </c>
      <c r="F4" s="18"/>
      <c r="G4" s="19" t="s">
        <v>5</v>
      </c>
      <c r="H4" s="20" t="s">
        <v>6</v>
      </c>
    </row>
    <row r="5" spans="1:17" ht="18" thickBot="1">
      <c r="A5" s="21" t="s">
        <v>7</v>
      </c>
      <c r="B5" s="22" t="s">
        <v>8</v>
      </c>
      <c r="C5" s="23"/>
      <c r="D5" s="24"/>
      <c r="E5" s="21" t="s">
        <v>7</v>
      </c>
      <c r="F5" s="22" t="s">
        <v>8</v>
      </c>
      <c r="G5" s="25"/>
      <c r="H5" s="26"/>
    </row>
    <row r="6" spans="1:17" s="36" customFormat="1" ht="18" thickBot="1">
      <c r="A6" s="27" t="s">
        <v>9</v>
      </c>
      <c r="B6" s="28"/>
      <c r="C6" s="29">
        <f>SUM(C7,C9,C11,C13,C15,C17)</f>
        <v>109220</v>
      </c>
      <c r="D6" s="30">
        <f>D7+D11+D13+D15+D17+D9</f>
        <v>100</v>
      </c>
      <c r="E6" s="31" t="s">
        <v>9</v>
      </c>
      <c r="F6" s="32"/>
      <c r="G6" s="33">
        <f>SUM(G7,G11,G13,G15,G17)</f>
        <v>109220</v>
      </c>
      <c r="H6" s="34">
        <f>SUM(H7,H11,H13,H15,H17)</f>
        <v>99.999999999999986</v>
      </c>
      <c r="I6" s="35"/>
      <c r="J6" s="35"/>
      <c r="K6" s="35"/>
    </row>
    <row r="7" spans="1:17" s="36" customFormat="1" ht="39.950000000000003" customHeight="1" thickTop="1">
      <c r="A7" s="37" t="s">
        <v>10</v>
      </c>
      <c r="B7" s="38"/>
      <c r="C7" s="39">
        <f>C8</f>
        <v>7405</v>
      </c>
      <c r="D7" s="40">
        <f>D8</f>
        <v>6.7798937923457245</v>
      </c>
      <c r="E7" s="37" t="s">
        <v>11</v>
      </c>
      <c r="F7" s="38"/>
      <c r="G7" s="39">
        <f>SUM(G8:G10)</f>
        <v>28920</v>
      </c>
      <c r="H7" s="40">
        <f>SUM(H8:H10)</f>
        <v>26.478666910822191</v>
      </c>
      <c r="I7" s="35"/>
      <c r="J7" s="35"/>
      <c r="K7" s="35"/>
    </row>
    <row r="8" spans="1:17" ht="17.25" thickBot="1">
      <c r="A8" s="41"/>
      <c r="B8" s="42" t="s">
        <v>12</v>
      </c>
      <c r="C8" s="43">
        <v>7405</v>
      </c>
      <c r="D8" s="44">
        <f>100/C6*C8</f>
        <v>6.7798937923457245</v>
      </c>
      <c r="E8" s="45"/>
      <c r="F8" s="46" t="s">
        <v>13</v>
      </c>
      <c r="G8" s="47">
        <v>11000</v>
      </c>
      <c r="H8" s="48">
        <f>100/G6*G8</f>
        <v>10.071415491668192</v>
      </c>
    </row>
    <row r="9" spans="1:17" ht="39.950000000000003" customHeight="1">
      <c r="A9" s="49" t="s">
        <v>14</v>
      </c>
      <c r="B9" s="50"/>
      <c r="C9" s="51">
        <f>C10</f>
        <v>0</v>
      </c>
      <c r="D9" s="52">
        <f>D10</f>
        <v>0</v>
      </c>
      <c r="E9" s="45"/>
      <c r="F9" s="46" t="s">
        <v>15</v>
      </c>
      <c r="G9" s="47">
        <v>1000</v>
      </c>
      <c r="H9" s="48">
        <f>100/G6*G9</f>
        <v>0.91558322651529023</v>
      </c>
    </row>
    <row r="10" spans="1:17" ht="17.25" thickBot="1">
      <c r="A10" s="53"/>
      <c r="B10" s="54" t="s">
        <v>14</v>
      </c>
      <c r="C10" s="55">
        <v>0</v>
      </c>
      <c r="D10" s="44">
        <f>100/C6*C10</f>
        <v>0</v>
      </c>
      <c r="E10" s="53"/>
      <c r="F10" s="56" t="s">
        <v>16</v>
      </c>
      <c r="G10" s="55">
        <v>16920</v>
      </c>
      <c r="H10" s="48">
        <f>100/G6*G10</f>
        <v>15.491668192638711</v>
      </c>
    </row>
    <row r="11" spans="1:17" s="36" customFormat="1" ht="39.950000000000003" customHeight="1">
      <c r="A11" s="49" t="s">
        <v>17</v>
      </c>
      <c r="B11" s="50"/>
      <c r="C11" s="51">
        <f>C12</f>
        <v>30127</v>
      </c>
      <c r="D11" s="52">
        <f>D12</f>
        <v>27.583775865226148</v>
      </c>
      <c r="E11" s="49" t="s">
        <v>18</v>
      </c>
      <c r="F11" s="50"/>
      <c r="G11" s="51">
        <f>G12</f>
        <v>1000</v>
      </c>
      <c r="H11" s="52">
        <f>H12</f>
        <v>0.91558322651529023</v>
      </c>
      <c r="I11" s="35"/>
      <c r="J11" s="35"/>
      <c r="K11" s="35"/>
    </row>
    <row r="12" spans="1:17" ht="17.25" thickBot="1">
      <c r="A12" s="41"/>
      <c r="B12" s="42" t="s">
        <v>17</v>
      </c>
      <c r="C12" s="43">
        <v>30127</v>
      </c>
      <c r="D12" s="44">
        <f>100/C6*C12</f>
        <v>27.583775865226148</v>
      </c>
      <c r="E12" s="41"/>
      <c r="F12" s="57" t="s">
        <v>19</v>
      </c>
      <c r="G12" s="43">
        <v>1000</v>
      </c>
      <c r="H12" s="48">
        <f>100/G6*G12</f>
        <v>0.91558322651529023</v>
      </c>
    </row>
    <row r="13" spans="1:17" ht="39.950000000000003" customHeight="1">
      <c r="A13" s="49" t="s">
        <v>20</v>
      </c>
      <c r="B13" s="50"/>
      <c r="C13" s="51">
        <f>C14</f>
        <v>0</v>
      </c>
      <c r="D13" s="52">
        <f>D14</f>
        <v>0</v>
      </c>
      <c r="E13" s="49" t="s">
        <v>21</v>
      </c>
      <c r="F13" s="50"/>
      <c r="G13" s="51">
        <f>G14</f>
        <v>76000</v>
      </c>
      <c r="H13" s="52">
        <f>H14</f>
        <v>69.584325215162053</v>
      </c>
    </row>
    <row r="14" spans="1:17" s="36" customFormat="1" ht="17.25" thickBot="1">
      <c r="A14" s="45"/>
      <c r="B14" s="58" t="s">
        <v>20</v>
      </c>
      <c r="C14" s="47">
        <f>[1]세입부!H19</f>
        <v>0</v>
      </c>
      <c r="D14" s="48">
        <f>100/C6*C14</f>
        <v>0</v>
      </c>
      <c r="E14" s="41"/>
      <c r="F14" s="57" t="s">
        <v>21</v>
      </c>
      <c r="G14" s="43">
        <v>76000</v>
      </c>
      <c r="H14" s="44">
        <f>100/G6*G14</f>
        <v>69.584325215162053</v>
      </c>
      <c r="I14" s="35"/>
      <c r="J14" s="35"/>
      <c r="K14" s="35"/>
    </row>
    <row r="15" spans="1:17" ht="39.950000000000003" customHeight="1">
      <c r="A15" s="49" t="s">
        <v>22</v>
      </c>
      <c r="B15" s="59"/>
      <c r="C15" s="51">
        <f>C16</f>
        <v>71658</v>
      </c>
      <c r="D15" s="52">
        <f>D16</f>
        <v>65.608862845632672</v>
      </c>
      <c r="E15" s="49" t="s">
        <v>23</v>
      </c>
      <c r="F15" s="59"/>
      <c r="G15" s="51">
        <f>G16</f>
        <v>3300</v>
      </c>
      <c r="H15" s="52">
        <f>H16</f>
        <v>3.0214246475004578</v>
      </c>
    </row>
    <row r="16" spans="1:17" s="36" customFormat="1" ht="17.25" thickBot="1">
      <c r="A16" s="41"/>
      <c r="B16" s="57" t="s">
        <v>22</v>
      </c>
      <c r="C16" s="43">
        <v>71658</v>
      </c>
      <c r="D16" s="44">
        <f>100/C6*C16</f>
        <v>65.608862845632672</v>
      </c>
      <c r="E16" s="41"/>
      <c r="F16" s="42" t="s">
        <v>23</v>
      </c>
      <c r="G16" s="43">
        <v>3300</v>
      </c>
      <c r="H16" s="44">
        <f>100/G6*G16</f>
        <v>3.0214246475004578</v>
      </c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39.950000000000003" customHeight="1">
      <c r="A17" s="49" t="s">
        <v>24</v>
      </c>
      <c r="B17" s="50"/>
      <c r="C17" s="51">
        <f>C18</f>
        <v>30</v>
      </c>
      <c r="D17" s="52">
        <f>D18</f>
        <v>2.7467496795458707E-2</v>
      </c>
      <c r="E17" s="49" t="s">
        <v>25</v>
      </c>
      <c r="F17" s="59"/>
      <c r="G17" s="51">
        <f>G18</f>
        <v>0</v>
      </c>
      <c r="H17" s="52">
        <f>H18</f>
        <v>0</v>
      </c>
      <c r="L17" s="2"/>
      <c r="M17" s="2"/>
      <c r="N17" s="2"/>
      <c r="O17" s="2"/>
      <c r="P17" s="2"/>
      <c r="Q17" s="2"/>
    </row>
    <row r="18" spans="1:17" ht="17.25" thickBot="1">
      <c r="A18" s="41"/>
      <c r="B18" s="57" t="s">
        <v>24</v>
      </c>
      <c r="C18" s="43">
        <v>30</v>
      </c>
      <c r="D18" s="44">
        <f>100/C6*C18</f>
        <v>2.7467496795458707E-2</v>
      </c>
      <c r="E18" s="41"/>
      <c r="F18" s="60" t="s">
        <v>26</v>
      </c>
      <c r="G18" s="43">
        <v>0</v>
      </c>
      <c r="H18" s="44">
        <f>100/G6*G18</f>
        <v>0</v>
      </c>
      <c r="L18" s="2"/>
      <c r="M18" s="2"/>
      <c r="N18" s="2"/>
      <c r="O18" s="2"/>
      <c r="P18" s="2"/>
      <c r="Q18" s="2"/>
    </row>
  </sheetData>
  <mergeCells count="12">
    <mergeCell ref="A6:B6"/>
    <mergeCell ref="E6:F6"/>
    <mergeCell ref="A1:H1"/>
    <mergeCell ref="G2:H2"/>
    <mergeCell ref="A3:D3"/>
    <mergeCell ref="E3:H3"/>
    <mergeCell ref="A4:B4"/>
    <mergeCell ref="C4:C5"/>
    <mergeCell ref="D4:D5"/>
    <mergeCell ref="E4:F4"/>
    <mergeCell ref="G4:G5"/>
    <mergeCell ref="H4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songwon</dc:creator>
  <cp:lastModifiedBy>songwon</cp:lastModifiedBy>
  <dcterms:created xsi:type="dcterms:W3CDTF">2020-12-24T07:48:55Z</dcterms:created>
  <dcterms:modified xsi:type="dcterms:W3CDTF">2020-12-24T07:49:29Z</dcterms:modified>
</cp:coreProperties>
</file>