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ngwon\Desktop\"/>
    </mc:Choice>
  </mc:AlternateContent>
  <xr:revisionPtr revIDLastSave="0" documentId="8_{95F8AC87-2F76-4A43-A132-A36F61E13729}" xr6:coauthVersionLast="45" xr6:coauthVersionMax="45" xr10:uidLastSave="{00000000-0000-0000-0000-000000000000}"/>
  <bookViews>
    <workbookView xWindow="-120" yWindow="-120" windowWidth="29040" windowHeight="15840" xr2:uid="{EA07EF49-5D25-498F-ADDC-CE9051C2CAA1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5" i="1" l="1"/>
  <c r="G45" i="1" s="1"/>
  <c r="F44" i="1"/>
  <c r="F46" i="1" s="1"/>
  <c r="E44" i="1"/>
  <c r="E46" i="1" s="1"/>
  <c r="D44" i="1"/>
  <c r="G44" i="1" s="1"/>
  <c r="G46" i="1" s="1"/>
  <c r="F42" i="1"/>
  <c r="F43" i="1" s="1"/>
  <c r="E42" i="1"/>
  <c r="D42" i="1"/>
  <c r="G42" i="1" s="1"/>
  <c r="E41" i="1"/>
  <c r="E43" i="1" s="1"/>
  <c r="D41" i="1"/>
  <c r="G41" i="1" s="1"/>
  <c r="G43" i="1" s="1"/>
  <c r="E40" i="1"/>
  <c r="D40" i="1"/>
  <c r="G39" i="1"/>
  <c r="F38" i="1"/>
  <c r="F40" i="1" s="1"/>
  <c r="F37" i="1"/>
  <c r="E36" i="1"/>
  <c r="G36" i="1" s="1"/>
  <c r="D36" i="1"/>
  <c r="D35" i="1"/>
  <c r="D37" i="1" s="1"/>
  <c r="G33" i="1"/>
  <c r="F33" i="1"/>
  <c r="E33" i="1"/>
  <c r="E34" i="1" s="1"/>
  <c r="D33" i="1"/>
  <c r="G32" i="1"/>
  <c r="G34" i="1" s="1"/>
  <c r="F32" i="1"/>
  <c r="F34" i="1" s="1"/>
  <c r="D32" i="1"/>
  <c r="D34" i="1" s="1"/>
  <c r="F31" i="1"/>
  <c r="E31" i="1"/>
  <c r="D30" i="1"/>
  <c r="G30" i="1" s="1"/>
  <c r="D29" i="1"/>
  <c r="G29" i="1" s="1"/>
  <c r="G31" i="1" s="1"/>
  <c r="F27" i="1"/>
  <c r="F26" i="1"/>
  <c r="F28" i="1" s="1"/>
  <c r="E26" i="1"/>
  <c r="F24" i="1"/>
  <c r="E24" i="1"/>
  <c r="G23" i="1"/>
  <c r="G24" i="1" s="1"/>
  <c r="D23" i="1"/>
  <c r="G22" i="1"/>
  <c r="D22" i="1"/>
  <c r="D24" i="1" s="1"/>
  <c r="F21" i="1"/>
  <c r="E21" i="1"/>
  <c r="G20" i="1"/>
  <c r="G21" i="1" s="1"/>
  <c r="D20" i="1"/>
  <c r="G19" i="1"/>
  <c r="D19" i="1"/>
  <c r="D21" i="1" s="1"/>
  <c r="G17" i="1"/>
  <c r="F17" i="1"/>
  <c r="E17" i="1"/>
  <c r="D17" i="1"/>
  <c r="G16" i="1"/>
  <c r="G18" i="1" s="1"/>
  <c r="F16" i="1"/>
  <c r="F18" i="1" s="1"/>
  <c r="E16" i="1"/>
  <c r="E18" i="1" s="1"/>
  <c r="D16" i="1"/>
  <c r="D18" i="1" s="1"/>
  <c r="F15" i="1"/>
  <c r="G14" i="1"/>
  <c r="E14" i="1"/>
  <c r="E5" i="1" s="1"/>
  <c r="D14" i="1"/>
  <c r="G13" i="1"/>
  <c r="G15" i="1" s="1"/>
  <c r="E13" i="1"/>
  <c r="E15" i="1" s="1"/>
  <c r="D13" i="1"/>
  <c r="D15" i="1" s="1"/>
  <c r="F12" i="1"/>
  <c r="D12" i="1"/>
  <c r="G11" i="1"/>
  <c r="E11" i="1"/>
  <c r="D11" i="1"/>
  <c r="G10" i="1"/>
  <c r="G12" i="1" s="1"/>
  <c r="E10" i="1"/>
  <c r="E12" i="1" s="1"/>
  <c r="D10" i="1"/>
  <c r="E9" i="1"/>
  <c r="G8" i="1"/>
  <c r="F8" i="1"/>
  <c r="F9" i="1" s="1"/>
  <c r="D8" i="1"/>
  <c r="G7" i="1"/>
  <c r="G9" i="1" s="1"/>
  <c r="F7" i="1"/>
  <c r="D7" i="1"/>
  <c r="D9" i="1" s="1"/>
  <c r="D5" i="1"/>
  <c r="E4" i="1"/>
  <c r="E6" i="1" s="1"/>
  <c r="D4" i="1"/>
  <c r="D6" i="1" l="1"/>
  <c r="F4" i="1"/>
  <c r="F6" i="1" s="1"/>
  <c r="F5" i="1"/>
  <c r="G5" i="1" s="1"/>
  <c r="D26" i="1"/>
  <c r="D27" i="1"/>
  <c r="D31" i="1"/>
  <c r="G35" i="1"/>
  <c r="G37" i="1" s="1"/>
  <c r="D46" i="1"/>
  <c r="D43" i="1"/>
  <c r="E27" i="1"/>
  <c r="E28" i="1" s="1"/>
  <c r="E37" i="1"/>
  <c r="G38" i="1"/>
  <c r="G40" i="1" s="1"/>
  <c r="G26" i="1" l="1"/>
  <c r="G28" i="1" s="1"/>
  <c r="D28" i="1"/>
  <c r="G4" i="1"/>
  <c r="G6" i="1" s="1"/>
  <c r="G27" i="1"/>
</calcChain>
</file>

<file path=xl/sharedStrings.xml><?xml version="1.0" encoding="utf-8"?>
<sst xmlns="http://schemas.openxmlformats.org/spreadsheetml/2006/main" count="72" uniqueCount="26">
  <si>
    <t>2019년도 사회복지법인 송원 세입·세출 결산 총괄표</t>
    <phoneticPr fontId="3" type="noConversion"/>
  </si>
  <si>
    <t>(2019. 01. 01 ~ 2019. 12. 31)</t>
    <phoneticPr fontId="3" type="noConversion"/>
  </si>
  <si>
    <t>세
입</t>
    <phoneticPr fontId="3" type="noConversion"/>
  </si>
  <si>
    <t>관별</t>
    <phoneticPr fontId="3" type="noConversion"/>
  </si>
  <si>
    <t>구분</t>
    <phoneticPr fontId="3" type="noConversion"/>
  </si>
  <si>
    <t>정부보조금</t>
    <phoneticPr fontId="3" type="noConversion"/>
  </si>
  <si>
    <t>법인부담금</t>
    <phoneticPr fontId="3" type="noConversion"/>
  </si>
  <si>
    <t>후원금</t>
    <phoneticPr fontId="3" type="noConversion"/>
  </si>
  <si>
    <t>계</t>
    <phoneticPr fontId="3" type="noConversion"/>
  </si>
  <si>
    <t>세입합계</t>
    <phoneticPr fontId="3" type="noConversion"/>
  </si>
  <si>
    <t>예 산</t>
    <phoneticPr fontId="3" type="noConversion"/>
  </si>
  <si>
    <t>결 산</t>
    <phoneticPr fontId="3" type="noConversion"/>
  </si>
  <si>
    <t>증 감</t>
    <phoneticPr fontId="3" type="noConversion"/>
  </si>
  <si>
    <t>재산수입</t>
    <phoneticPr fontId="3" type="noConversion"/>
  </si>
  <si>
    <t>자본보조금
수입</t>
    <phoneticPr fontId="3" type="noConversion"/>
  </si>
  <si>
    <t>후원금수입</t>
    <phoneticPr fontId="3" type="noConversion"/>
  </si>
  <si>
    <t>전입금</t>
    <phoneticPr fontId="3" type="noConversion"/>
  </si>
  <si>
    <t>이월금</t>
    <phoneticPr fontId="3" type="noConversion"/>
  </si>
  <si>
    <t>잡수입</t>
    <phoneticPr fontId="3" type="noConversion"/>
  </si>
  <si>
    <t>세
출</t>
    <phoneticPr fontId="3" type="noConversion"/>
  </si>
  <si>
    <t>세출합계</t>
    <phoneticPr fontId="3" type="noConversion"/>
  </si>
  <si>
    <t>사무비</t>
    <phoneticPr fontId="3" type="noConversion"/>
  </si>
  <si>
    <t>시설비</t>
    <phoneticPr fontId="3" type="noConversion"/>
  </si>
  <si>
    <t>전출금</t>
    <phoneticPr fontId="3" type="noConversion"/>
  </si>
  <si>
    <t>잡지출</t>
    <phoneticPr fontId="3" type="noConversion"/>
  </si>
  <si>
    <t>보조금반환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</si>
</sst>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7">
    <font>
      <sz val="11"/>
      <color theme="1"/>
      <name val="맑은 고딕"/>
      <family val="2"/>
      <charset val="129"/>
      <scheme val="minor"/>
    </font>
    <font>
      <b/>
      <sz val="1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D5FF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41" fontId="6" fillId="2" borderId="7" xfId="0" applyNumberFormat="1" applyFont="1" applyFill="1" applyBorder="1" applyAlignment="1">
      <alignment horizontal="center" vertical="center"/>
    </xf>
    <xf numFmtId="41" fontId="6" fillId="2" borderId="8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41" fontId="6" fillId="2" borderId="10" xfId="0" applyNumberFormat="1" applyFont="1" applyFill="1" applyBorder="1" applyAlignment="1">
      <alignment horizontal="center" vertical="center"/>
    </xf>
    <xf numFmtId="41" fontId="6" fillId="2" borderId="11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41" fontId="6" fillId="2" borderId="13" xfId="0" applyNumberFormat="1" applyFont="1" applyFill="1" applyBorder="1" applyAlignment="1">
      <alignment horizontal="center" vertical="center"/>
    </xf>
    <xf numFmtId="41" fontId="6" fillId="2" borderId="14" xfId="0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1" fontId="4" fillId="0" borderId="16" xfId="0" applyNumberFormat="1" applyFont="1" applyBorder="1" applyAlignment="1">
      <alignment horizontal="center" vertical="center"/>
    </xf>
    <xf numFmtId="41" fontId="4" fillId="0" borderId="17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1" fontId="4" fillId="0" borderId="10" xfId="0" applyNumberFormat="1" applyFont="1" applyBorder="1" applyAlignment="1">
      <alignment horizontal="center" vertical="center"/>
    </xf>
    <xf numFmtId="41" fontId="4" fillId="0" borderId="11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1" fontId="4" fillId="0" borderId="19" xfId="0" applyNumberFormat="1" applyFont="1" applyBorder="1" applyAlignment="1">
      <alignment horizontal="center" vertical="center"/>
    </xf>
    <xf numFmtId="41" fontId="4" fillId="0" borderId="20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41" fontId="4" fillId="0" borderId="22" xfId="0" applyNumberFormat="1" applyFont="1" applyBorder="1" applyAlignment="1">
      <alignment horizontal="center" vertical="center"/>
    </xf>
    <xf numFmtId="41" fontId="4" fillId="0" borderId="23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1" fontId="4" fillId="0" borderId="13" xfId="0" applyNumberFormat="1" applyFont="1" applyBorder="1" applyAlignment="1">
      <alignment horizontal="center" vertical="center"/>
    </xf>
    <xf numFmtId="41" fontId="4" fillId="0" borderId="14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41" fontId="4" fillId="0" borderId="26" xfId="0" applyNumberFormat="1" applyFont="1" applyBorder="1" applyAlignment="1">
      <alignment horizontal="center" vertical="center"/>
    </xf>
    <xf numFmtId="41" fontId="4" fillId="0" borderId="27" xfId="0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41" fontId="6" fillId="3" borderId="28" xfId="0" applyNumberFormat="1" applyFont="1" applyFill="1" applyBorder="1" applyAlignment="1">
      <alignment horizontal="center" vertical="center"/>
    </xf>
    <xf numFmtId="41" fontId="6" fillId="3" borderId="17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41" fontId="6" fillId="3" borderId="29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41" fontId="6" fillId="3" borderId="30" xfId="0" applyNumberFormat="1" applyFont="1" applyFill="1" applyBorder="1" applyAlignment="1">
      <alignment horizontal="center" vertical="center"/>
    </xf>
    <xf numFmtId="41" fontId="6" fillId="3" borderId="14" xfId="0" applyNumberFormat="1" applyFont="1" applyFill="1" applyBorder="1" applyAlignment="1">
      <alignment horizontal="center" vertical="center"/>
    </xf>
    <xf numFmtId="41" fontId="4" fillId="0" borderId="31" xfId="0" applyNumberFormat="1" applyFont="1" applyBorder="1" applyAlignment="1">
      <alignment horizontal="center" vertical="center"/>
    </xf>
    <xf numFmtId="41" fontId="4" fillId="0" borderId="32" xfId="0" applyNumberFormat="1" applyFont="1" applyBorder="1" applyAlignment="1">
      <alignment horizontal="center" vertical="center"/>
    </xf>
    <xf numFmtId="41" fontId="4" fillId="0" borderId="28" xfId="0" applyNumberFormat="1" applyFont="1" applyBorder="1" applyAlignment="1">
      <alignment horizontal="center" vertical="center"/>
    </xf>
    <xf numFmtId="41" fontId="4" fillId="0" borderId="33" xfId="0" applyNumberFormat="1" applyFont="1" applyBorder="1" applyAlignment="1">
      <alignment horizontal="center" vertical="center"/>
    </xf>
    <xf numFmtId="41" fontId="4" fillId="0" borderId="30" xfId="0" applyNumberFormat="1" applyFont="1" applyBorder="1" applyAlignment="1">
      <alignment horizontal="center" vertical="center"/>
    </xf>
    <xf numFmtId="41" fontId="4" fillId="0" borderId="29" xfId="0" applyNumberFormat="1" applyFont="1" applyBorder="1" applyAlignment="1">
      <alignment horizontal="center" vertical="center"/>
    </xf>
    <xf numFmtId="41" fontId="4" fillId="0" borderId="34" xfId="0" applyNumberFormat="1" applyFont="1" applyBorder="1" applyAlignment="1">
      <alignment horizontal="center" vertical="center"/>
    </xf>
    <xf numFmtId="41" fontId="4" fillId="0" borderId="3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8373;&#44396;(&#51648;&#50864;&#51648;&#47560;&#49464;&#50836;)\&#48277;&#51064;&#50629;&#47924;\&#44208;&#49328;%20&#48143;%20&#50696;&#49328;\2019&#45380;%20&#44208;&#49328;\1.%202019&#45380;%20&#49324;&#54924;&#48373;&#51648;&#48277;&#51064;&#49569;&#50896;%20&#44208;&#49328;&#494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총괄"/>
      <sheetName val="세입"/>
      <sheetName val="세출"/>
      <sheetName val="2.과목전용"/>
      <sheetName val="3.예비비"/>
      <sheetName val="14.기본재산수입"/>
      <sheetName val="15.사업수입"/>
      <sheetName val="16.정부보조금"/>
      <sheetName val="7.후원금수입명세서"/>
      <sheetName val="7-1.후원품수입명세서"/>
      <sheetName val="7-2. 후원금사용명세서"/>
      <sheetName val="7-3.후원품사용명세서"/>
      <sheetName val="7-5후원금전용계좌"/>
      <sheetName val="18.후원금전용계좌의입출내역"/>
      <sheetName val="19.인건비"/>
      <sheetName val="20.사업비"/>
      <sheetName val="21.기타비용"/>
      <sheetName val="Sheet1"/>
    </sheetNames>
    <sheetDataSet>
      <sheetData sheetId="0"/>
      <sheetData sheetId="1"/>
      <sheetData sheetId="2">
        <row r="18">
          <cell r="E18">
            <v>0</v>
          </cell>
          <cell r="G18">
            <v>0</v>
          </cell>
        </row>
        <row r="19">
          <cell r="E19">
            <v>0</v>
          </cell>
          <cell r="G19">
            <v>0</v>
          </cell>
        </row>
        <row r="21">
          <cell r="E21">
            <v>0</v>
          </cell>
          <cell r="H21">
            <v>0</v>
          </cell>
        </row>
        <row r="22">
          <cell r="E22">
            <v>0</v>
          </cell>
          <cell r="H22">
            <v>0</v>
          </cell>
        </row>
        <row r="27">
          <cell r="F27">
            <v>0</v>
          </cell>
        </row>
        <row r="28">
          <cell r="F28">
            <v>0</v>
          </cell>
        </row>
        <row r="33">
          <cell r="E33">
            <v>0</v>
          </cell>
          <cell r="F33">
            <v>0</v>
          </cell>
        </row>
        <row r="34">
          <cell r="E34">
            <v>0</v>
          </cell>
          <cell r="F34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8">
          <cell r="E48">
            <v>0</v>
          </cell>
        </row>
        <row r="49">
          <cell r="E49">
            <v>0</v>
          </cell>
        </row>
        <row r="57">
          <cell r="E57">
            <v>0</v>
          </cell>
        </row>
        <row r="58">
          <cell r="E58">
            <v>0</v>
          </cell>
        </row>
      </sheetData>
      <sheetData sheetId="3">
        <row r="45">
          <cell r="E45">
            <v>0</v>
          </cell>
        </row>
        <row r="46">
          <cell r="E46">
            <v>0</v>
          </cell>
        </row>
        <row r="51">
          <cell r="E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</row>
        <row r="81">
          <cell r="E81">
            <v>0</v>
          </cell>
        </row>
        <row r="82">
          <cell r="E82">
            <v>0</v>
          </cell>
          <cell r="F82">
            <v>0</v>
          </cell>
        </row>
        <row r="84">
          <cell r="G84">
            <v>0</v>
          </cell>
        </row>
        <row r="88">
          <cell r="G88">
            <v>0</v>
          </cell>
        </row>
        <row r="90">
          <cell r="E90">
            <v>0</v>
          </cell>
        </row>
        <row r="91">
          <cell r="E91">
            <v>0</v>
          </cell>
          <cell r="F91">
            <v>0</v>
          </cell>
        </row>
        <row r="96">
          <cell r="E96">
            <v>0</v>
          </cell>
          <cell r="F96">
            <v>0</v>
          </cell>
          <cell r="G96">
            <v>0</v>
          </cell>
        </row>
        <row r="97">
          <cell r="E97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738CC-B596-49F7-92C3-EC88A7BBD9B9}">
  <dimension ref="A1:G46"/>
  <sheetViews>
    <sheetView tabSelected="1" workbookViewId="0">
      <selection activeCell="K48" sqref="K48"/>
    </sheetView>
  </sheetViews>
  <sheetFormatPr defaultRowHeight="16.5"/>
  <cols>
    <col min="1" max="1" width="4.25" style="69" customWidth="1"/>
    <col min="2" max="2" width="10.875" style="69" bestFit="1" customWidth="1"/>
    <col min="3" max="3" width="5.875" style="69" bestFit="1" customWidth="1"/>
    <col min="4" max="7" width="16.625" style="69" customWidth="1"/>
    <col min="8" max="256" width="9" style="2"/>
    <col min="257" max="257" width="4.25" style="2" customWidth="1"/>
    <col min="258" max="258" width="10.875" style="2" bestFit="1" customWidth="1"/>
    <col min="259" max="259" width="5.875" style="2" bestFit="1" customWidth="1"/>
    <col min="260" max="263" width="16.625" style="2" customWidth="1"/>
    <col min="264" max="512" width="9" style="2"/>
    <col min="513" max="513" width="4.25" style="2" customWidth="1"/>
    <col min="514" max="514" width="10.875" style="2" bestFit="1" customWidth="1"/>
    <col min="515" max="515" width="5.875" style="2" bestFit="1" customWidth="1"/>
    <col min="516" max="519" width="16.625" style="2" customWidth="1"/>
    <col min="520" max="768" width="9" style="2"/>
    <col min="769" max="769" width="4.25" style="2" customWidth="1"/>
    <col min="770" max="770" width="10.875" style="2" bestFit="1" customWidth="1"/>
    <col min="771" max="771" width="5.875" style="2" bestFit="1" customWidth="1"/>
    <col min="772" max="775" width="16.625" style="2" customWidth="1"/>
    <col min="776" max="1024" width="9" style="2"/>
    <col min="1025" max="1025" width="4.25" style="2" customWidth="1"/>
    <col min="1026" max="1026" width="10.875" style="2" bestFit="1" customWidth="1"/>
    <col min="1027" max="1027" width="5.875" style="2" bestFit="1" customWidth="1"/>
    <col min="1028" max="1031" width="16.625" style="2" customWidth="1"/>
    <col min="1032" max="1280" width="9" style="2"/>
    <col min="1281" max="1281" width="4.25" style="2" customWidth="1"/>
    <col min="1282" max="1282" width="10.875" style="2" bestFit="1" customWidth="1"/>
    <col min="1283" max="1283" width="5.875" style="2" bestFit="1" customWidth="1"/>
    <col min="1284" max="1287" width="16.625" style="2" customWidth="1"/>
    <col min="1288" max="1536" width="9" style="2"/>
    <col min="1537" max="1537" width="4.25" style="2" customWidth="1"/>
    <col min="1538" max="1538" width="10.875" style="2" bestFit="1" customWidth="1"/>
    <col min="1539" max="1539" width="5.875" style="2" bestFit="1" customWidth="1"/>
    <col min="1540" max="1543" width="16.625" style="2" customWidth="1"/>
    <col min="1544" max="1792" width="9" style="2"/>
    <col min="1793" max="1793" width="4.25" style="2" customWidth="1"/>
    <col min="1794" max="1794" width="10.875" style="2" bestFit="1" customWidth="1"/>
    <col min="1795" max="1795" width="5.875" style="2" bestFit="1" customWidth="1"/>
    <col min="1796" max="1799" width="16.625" style="2" customWidth="1"/>
    <col min="1800" max="2048" width="9" style="2"/>
    <col min="2049" max="2049" width="4.25" style="2" customWidth="1"/>
    <col min="2050" max="2050" width="10.875" style="2" bestFit="1" customWidth="1"/>
    <col min="2051" max="2051" width="5.875" style="2" bestFit="1" customWidth="1"/>
    <col min="2052" max="2055" width="16.625" style="2" customWidth="1"/>
    <col min="2056" max="2304" width="9" style="2"/>
    <col min="2305" max="2305" width="4.25" style="2" customWidth="1"/>
    <col min="2306" max="2306" width="10.875" style="2" bestFit="1" customWidth="1"/>
    <col min="2307" max="2307" width="5.875" style="2" bestFit="1" customWidth="1"/>
    <col min="2308" max="2311" width="16.625" style="2" customWidth="1"/>
    <col min="2312" max="2560" width="9" style="2"/>
    <col min="2561" max="2561" width="4.25" style="2" customWidth="1"/>
    <col min="2562" max="2562" width="10.875" style="2" bestFit="1" customWidth="1"/>
    <col min="2563" max="2563" width="5.875" style="2" bestFit="1" customWidth="1"/>
    <col min="2564" max="2567" width="16.625" style="2" customWidth="1"/>
    <col min="2568" max="2816" width="9" style="2"/>
    <col min="2817" max="2817" width="4.25" style="2" customWidth="1"/>
    <col min="2818" max="2818" width="10.875" style="2" bestFit="1" customWidth="1"/>
    <col min="2819" max="2819" width="5.875" style="2" bestFit="1" customWidth="1"/>
    <col min="2820" max="2823" width="16.625" style="2" customWidth="1"/>
    <col min="2824" max="3072" width="9" style="2"/>
    <col min="3073" max="3073" width="4.25" style="2" customWidth="1"/>
    <col min="3074" max="3074" width="10.875" style="2" bestFit="1" customWidth="1"/>
    <col min="3075" max="3075" width="5.875" style="2" bestFit="1" customWidth="1"/>
    <col min="3076" max="3079" width="16.625" style="2" customWidth="1"/>
    <col min="3080" max="3328" width="9" style="2"/>
    <col min="3329" max="3329" width="4.25" style="2" customWidth="1"/>
    <col min="3330" max="3330" width="10.875" style="2" bestFit="1" customWidth="1"/>
    <col min="3331" max="3331" width="5.875" style="2" bestFit="1" customWidth="1"/>
    <col min="3332" max="3335" width="16.625" style="2" customWidth="1"/>
    <col min="3336" max="3584" width="9" style="2"/>
    <col min="3585" max="3585" width="4.25" style="2" customWidth="1"/>
    <col min="3586" max="3586" width="10.875" style="2" bestFit="1" customWidth="1"/>
    <col min="3587" max="3587" width="5.875" style="2" bestFit="1" customWidth="1"/>
    <col min="3588" max="3591" width="16.625" style="2" customWidth="1"/>
    <col min="3592" max="3840" width="9" style="2"/>
    <col min="3841" max="3841" width="4.25" style="2" customWidth="1"/>
    <col min="3842" max="3842" width="10.875" style="2" bestFit="1" customWidth="1"/>
    <col min="3843" max="3843" width="5.875" style="2" bestFit="1" customWidth="1"/>
    <col min="3844" max="3847" width="16.625" style="2" customWidth="1"/>
    <col min="3848" max="4096" width="9" style="2"/>
    <col min="4097" max="4097" width="4.25" style="2" customWidth="1"/>
    <col min="4098" max="4098" width="10.875" style="2" bestFit="1" customWidth="1"/>
    <col min="4099" max="4099" width="5.875" style="2" bestFit="1" customWidth="1"/>
    <col min="4100" max="4103" width="16.625" style="2" customWidth="1"/>
    <col min="4104" max="4352" width="9" style="2"/>
    <col min="4353" max="4353" width="4.25" style="2" customWidth="1"/>
    <col min="4354" max="4354" width="10.875" style="2" bestFit="1" customWidth="1"/>
    <col min="4355" max="4355" width="5.875" style="2" bestFit="1" customWidth="1"/>
    <col min="4356" max="4359" width="16.625" style="2" customWidth="1"/>
    <col min="4360" max="4608" width="9" style="2"/>
    <col min="4609" max="4609" width="4.25" style="2" customWidth="1"/>
    <col min="4610" max="4610" width="10.875" style="2" bestFit="1" customWidth="1"/>
    <col min="4611" max="4611" width="5.875" style="2" bestFit="1" customWidth="1"/>
    <col min="4612" max="4615" width="16.625" style="2" customWidth="1"/>
    <col min="4616" max="4864" width="9" style="2"/>
    <col min="4865" max="4865" width="4.25" style="2" customWidth="1"/>
    <col min="4866" max="4866" width="10.875" style="2" bestFit="1" customWidth="1"/>
    <col min="4867" max="4867" width="5.875" style="2" bestFit="1" customWidth="1"/>
    <col min="4868" max="4871" width="16.625" style="2" customWidth="1"/>
    <col min="4872" max="5120" width="9" style="2"/>
    <col min="5121" max="5121" width="4.25" style="2" customWidth="1"/>
    <col min="5122" max="5122" width="10.875" style="2" bestFit="1" customWidth="1"/>
    <col min="5123" max="5123" width="5.875" style="2" bestFit="1" customWidth="1"/>
    <col min="5124" max="5127" width="16.625" style="2" customWidth="1"/>
    <col min="5128" max="5376" width="9" style="2"/>
    <col min="5377" max="5377" width="4.25" style="2" customWidth="1"/>
    <col min="5378" max="5378" width="10.875" style="2" bestFit="1" customWidth="1"/>
    <col min="5379" max="5379" width="5.875" style="2" bestFit="1" customWidth="1"/>
    <col min="5380" max="5383" width="16.625" style="2" customWidth="1"/>
    <col min="5384" max="5632" width="9" style="2"/>
    <col min="5633" max="5633" width="4.25" style="2" customWidth="1"/>
    <col min="5634" max="5634" width="10.875" style="2" bestFit="1" customWidth="1"/>
    <col min="5635" max="5635" width="5.875" style="2" bestFit="1" customWidth="1"/>
    <col min="5636" max="5639" width="16.625" style="2" customWidth="1"/>
    <col min="5640" max="5888" width="9" style="2"/>
    <col min="5889" max="5889" width="4.25" style="2" customWidth="1"/>
    <col min="5890" max="5890" width="10.875" style="2" bestFit="1" customWidth="1"/>
    <col min="5891" max="5891" width="5.875" style="2" bestFit="1" customWidth="1"/>
    <col min="5892" max="5895" width="16.625" style="2" customWidth="1"/>
    <col min="5896" max="6144" width="9" style="2"/>
    <col min="6145" max="6145" width="4.25" style="2" customWidth="1"/>
    <col min="6146" max="6146" width="10.875" style="2" bestFit="1" customWidth="1"/>
    <col min="6147" max="6147" width="5.875" style="2" bestFit="1" customWidth="1"/>
    <col min="6148" max="6151" width="16.625" style="2" customWidth="1"/>
    <col min="6152" max="6400" width="9" style="2"/>
    <col min="6401" max="6401" width="4.25" style="2" customWidth="1"/>
    <col min="6402" max="6402" width="10.875" style="2" bestFit="1" customWidth="1"/>
    <col min="6403" max="6403" width="5.875" style="2" bestFit="1" customWidth="1"/>
    <col min="6404" max="6407" width="16.625" style="2" customWidth="1"/>
    <col min="6408" max="6656" width="9" style="2"/>
    <col min="6657" max="6657" width="4.25" style="2" customWidth="1"/>
    <col min="6658" max="6658" width="10.875" style="2" bestFit="1" customWidth="1"/>
    <col min="6659" max="6659" width="5.875" style="2" bestFit="1" customWidth="1"/>
    <col min="6660" max="6663" width="16.625" style="2" customWidth="1"/>
    <col min="6664" max="6912" width="9" style="2"/>
    <col min="6913" max="6913" width="4.25" style="2" customWidth="1"/>
    <col min="6914" max="6914" width="10.875" style="2" bestFit="1" customWidth="1"/>
    <col min="6915" max="6915" width="5.875" style="2" bestFit="1" customWidth="1"/>
    <col min="6916" max="6919" width="16.625" style="2" customWidth="1"/>
    <col min="6920" max="7168" width="9" style="2"/>
    <col min="7169" max="7169" width="4.25" style="2" customWidth="1"/>
    <col min="7170" max="7170" width="10.875" style="2" bestFit="1" customWidth="1"/>
    <col min="7171" max="7171" width="5.875" style="2" bestFit="1" customWidth="1"/>
    <col min="7172" max="7175" width="16.625" style="2" customWidth="1"/>
    <col min="7176" max="7424" width="9" style="2"/>
    <col min="7425" max="7425" width="4.25" style="2" customWidth="1"/>
    <col min="7426" max="7426" width="10.875" style="2" bestFit="1" customWidth="1"/>
    <col min="7427" max="7427" width="5.875" style="2" bestFit="1" customWidth="1"/>
    <col min="7428" max="7431" width="16.625" style="2" customWidth="1"/>
    <col min="7432" max="7680" width="9" style="2"/>
    <col min="7681" max="7681" width="4.25" style="2" customWidth="1"/>
    <col min="7682" max="7682" width="10.875" style="2" bestFit="1" customWidth="1"/>
    <col min="7683" max="7683" width="5.875" style="2" bestFit="1" customWidth="1"/>
    <col min="7684" max="7687" width="16.625" style="2" customWidth="1"/>
    <col min="7688" max="7936" width="9" style="2"/>
    <col min="7937" max="7937" width="4.25" style="2" customWidth="1"/>
    <col min="7938" max="7938" width="10.875" style="2" bestFit="1" customWidth="1"/>
    <col min="7939" max="7939" width="5.875" style="2" bestFit="1" customWidth="1"/>
    <col min="7940" max="7943" width="16.625" style="2" customWidth="1"/>
    <col min="7944" max="8192" width="9" style="2"/>
    <col min="8193" max="8193" width="4.25" style="2" customWidth="1"/>
    <col min="8194" max="8194" width="10.875" style="2" bestFit="1" customWidth="1"/>
    <col min="8195" max="8195" width="5.875" style="2" bestFit="1" customWidth="1"/>
    <col min="8196" max="8199" width="16.625" style="2" customWidth="1"/>
    <col min="8200" max="8448" width="9" style="2"/>
    <col min="8449" max="8449" width="4.25" style="2" customWidth="1"/>
    <col min="8450" max="8450" width="10.875" style="2" bestFit="1" customWidth="1"/>
    <col min="8451" max="8451" width="5.875" style="2" bestFit="1" customWidth="1"/>
    <col min="8452" max="8455" width="16.625" style="2" customWidth="1"/>
    <col min="8456" max="8704" width="9" style="2"/>
    <col min="8705" max="8705" width="4.25" style="2" customWidth="1"/>
    <col min="8706" max="8706" width="10.875" style="2" bestFit="1" customWidth="1"/>
    <col min="8707" max="8707" width="5.875" style="2" bestFit="1" customWidth="1"/>
    <col min="8708" max="8711" width="16.625" style="2" customWidth="1"/>
    <col min="8712" max="8960" width="9" style="2"/>
    <col min="8961" max="8961" width="4.25" style="2" customWidth="1"/>
    <col min="8962" max="8962" width="10.875" style="2" bestFit="1" customWidth="1"/>
    <col min="8963" max="8963" width="5.875" style="2" bestFit="1" customWidth="1"/>
    <col min="8964" max="8967" width="16.625" style="2" customWidth="1"/>
    <col min="8968" max="9216" width="9" style="2"/>
    <col min="9217" max="9217" width="4.25" style="2" customWidth="1"/>
    <col min="9218" max="9218" width="10.875" style="2" bestFit="1" customWidth="1"/>
    <col min="9219" max="9219" width="5.875" style="2" bestFit="1" customWidth="1"/>
    <col min="9220" max="9223" width="16.625" style="2" customWidth="1"/>
    <col min="9224" max="9472" width="9" style="2"/>
    <col min="9473" max="9473" width="4.25" style="2" customWidth="1"/>
    <col min="9474" max="9474" width="10.875" style="2" bestFit="1" customWidth="1"/>
    <col min="9475" max="9475" width="5.875" style="2" bestFit="1" customWidth="1"/>
    <col min="9476" max="9479" width="16.625" style="2" customWidth="1"/>
    <col min="9480" max="9728" width="9" style="2"/>
    <col min="9729" max="9729" width="4.25" style="2" customWidth="1"/>
    <col min="9730" max="9730" width="10.875" style="2" bestFit="1" customWidth="1"/>
    <col min="9731" max="9731" width="5.875" style="2" bestFit="1" customWidth="1"/>
    <col min="9732" max="9735" width="16.625" style="2" customWidth="1"/>
    <col min="9736" max="9984" width="9" style="2"/>
    <col min="9985" max="9985" width="4.25" style="2" customWidth="1"/>
    <col min="9986" max="9986" width="10.875" style="2" bestFit="1" customWidth="1"/>
    <col min="9987" max="9987" width="5.875" style="2" bestFit="1" customWidth="1"/>
    <col min="9988" max="9991" width="16.625" style="2" customWidth="1"/>
    <col min="9992" max="10240" width="9" style="2"/>
    <col min="10241" max="10241" width="4.25" style="2" customWidth="1"/>
    <col min="10242" max="10242" width="10.875" style="2" bestFit="1" customWidth="1"/>
    <col min="10243" max="10243" width="5.875" style="2" bestFit="1" customWidth="1"/>
    <col min="10244" max="10247" width="16.625" style="2" customWidth="1"/>
    <col min="10248" max="10496" width="9" style="2"/>
    <col min="10497" max="10497" width="4.25" style="2" customWidth="1"/>
    <col min="10498" max="10498" width="10.875" style="2" bestFit="1" customWidth="1"/>
    <col min="10499" max="10499" width="5.875" style="2" bestFit="1" customWidth="1"/>
    <col min="10500" max="10503" width="16.625" style="2" customWidth="1"/>
    <col min="10504" max="10752" width="9" style="2"/>
    <col min="10753" max="10753" width="4.25" style="2" customWidth="1"/>
    <col min="10754" max="10754" width="10.875" style="2" bestFit="1" customWidth="1"/>
    <col min="10755" max="10755" width="5.875" style="2" bestFit="1" customWidth="1"/>
    <col min="10756" max="10759" width="16.625" style="2" customWidth="1"/>
    <col min="10760" max="11008" width="9" style="2"/>
    <col min="11009" max="11009" width="4.25" style="2" customWidth="1"/>
    <col min="11010" max="11010" width="10.875" style="2" bestFit="1" customWidth="1"/>
    <col min="11011" max="11011" width="5.875" style="2" bestFit="1" customWidth="1"/>
    <col min="11012" max="11015" width="16.625" style="2" customWidth="1"/>
    <col min="11016" max="11264" width="9" style="2"/>
    <col min="11265" max="11265" width="4.25" style="2" customWidth="1"/>
    <col min="11266" max="11266" width="10.875" style="2" bestFit="1" customWidth="1"/>
    <col min="11267" max="11267" width="5.875" style="2" bestFit="1" customWidth="1"/>
    <col min="11268" max="11271" width="16.625" style="2" customWidth="1"/>
    <col min="11272" max="11520" width="9" style="2"/>
    <col min="11521" max="11521" width="4.25" style="2" customWidth="1"/>
    <col min="11522" max="11522" width="10.875" style="2" bestFit="1" customWidth="1"/>
    <col min="11523" max="11523" width="5.875" style="2" bestFit="1" customWidth="1"/>
    <col min="11524" max="11527" width="16.625" style="2" customWidth="1"/>
    <col min="11528" max="11776" width="9" style="2"/>
    <col min="11777" max="11777" width="4.25" style="2" customWidth="1"/>
    <col min="11778" max="11778" width="10.875" style="2" bestFit="1" customWidth="1"/>
    <col min="11779" max="11779" width="5.875" style="2" bestFit="1" customWidth="1"/>
    <col min="11780" max="11783" width="16.625" style="2" customWidth="1"/>
    <col min="11784" max="12032" width="9" style="2"/>
    <col min="12033" max="12033" width="4.25" style="2" customWidth="1"/>
    <col min="12034" max="12034" width="10.875" style="2" bestFit="1" customWidth="1"/>
    <col min="12035" max="12035" width="5.875" style="2" bestFit="1" customWidth="1"/>
    <col min="12036" max="12039" width="16.625" style="2" customWidth="1"/>
    <col min="12040" max="12288" width="9" style="2"/>
    <col min="12289" max="12289" width="4.25" style="2" customWidth="1"/>
    <col min="12290" max="12290" width="10.875" style="2" bestFit="1" customWidth="1"/>
    <col min="12291" max="12291" width="5.875" style="2" bestFit="1" customWidth="1"/>
    <col min="12292" max="12295" width="16.625" style="2" customWidth="1"/>
    <col min="12296" max="12544" width="9" style="2"/>
    <col min="12545" max="12545" width="4.25" style="2" customWidth="1"/>
    <col min="12546" max="12546" width="10.875" style="2" bestFit="1" customWidth="1"/>
    <col min="12547" max="12547" width="5.875" style="2" bestFit="1" customWidth="1"/>
    <col min="12548" max="12551" width="16.625" style="2" customWidth="1"/>
    <col min="12552" max="12800" width="9" style="2"/>
    <col min="12801" max="12801" width="4.25" style="2" customWidth="1"/>
    <col min="12802" max="12802" width="10.875" style="2" bestFit="1" customWidth="1"/>
    <col min="12803" max="12803" width="5.875" style="2" bestFit="1" customWidth="1"/>
    <col min="12804" max="12807" width="16.625" style="2" customWidth="1"/>
    <col min="12808" max="13056" width="9" style="2"/>
    <col min="13057" max="13057" width="4.25" style="2" customWidth="1"/>
    <col min="13058" max="13058" width="10.875" style="2" bestFit="1" customWidth="1"/>
    <col min="13059" max="13059" width="5.875" style="2" bestFit="1" customWidth="1"/>
    <col min="13060" max="13063" width="16.625" style="2" customWidth="1"/>
    <col min="13064" max="13312" width="9" style="2"/>
    <col min="13313" max="13313" width="4.25" style="2" customWidth="1"/>
    <col min="13314" max="13314" width="10.875" style="2" bestFit="1" customWidth="1"/>
    <col min="13315" max="13315" width="5.875" style="2" bestFit="1" customWidth="1"/>
    <col min="13316" max="13319" width="16.625" style="2" customWidth="1"/>
    <col min="13320" max="13568" width="9" style="2"/>
    <col min="13569" max="13569" width="4.25" style="2" customWidth="1"/>
    <col min="13570" max="13570" width="10.875" style="2" bestFit="1" customWidth="1"/>
    <col min="13571" max="13571" width="5.875" style="2" bestFit="1" customWidth="1"/>
    <col min="13572" max="13575" width="16.625" style="2" customWidth="1"/>
    <col min="13576" max="13824" width="9" style="2"/>
    <col min="13825" max="13825" width="4.25" style="2" customWidth="1"/>
    <col min="13826" max="13826" width="10.875" style="2" bestFit="1" customWidth="1"/>
    <col min="13827" max="13827" width="5.875" style="2" bestFit="1" customWidth="1"/>
    <col min="13828" max="13831" width="16.625" style="2" customWidth="1"/>
    <col min="13832" max="14080" width="9" style="2"/>
    <col min="14081" max="14081" width="4.25" style="2" customWidth="1"/>
    <col min="14082" max="14082" width="10.875" style="2" bestFit="1" customWidth="1"/>
    <col min="14083" max="14083" width="5.875" style="2" bestFit="1" customWidth="1"/>
    <col min="14084" max="14087" width="16.625" style="2" customWidth="1"/>
    <col min="14088" max="14336" width="9" style="2"/>
    <col min="14337" max="14337" width="4.25" style="2" customWidth="1"/>
    <col min="14338" max="14338" width="10.875" style="2" bestFit="1" customWidth="1"/>
    <col min="14339" max="14339" width="5.875" style="2" bestFit="1" customWidth="1"/>
    <col min="14340" max="14343" width="16.625" style="2" customWidth="1"/>
    <col min="14344" max="14592" width="9" style="2"/>
    <col min="14593" max="14593" width="4.25" style="2" customWidth="1"/>
    <col min="14594" max="14594" width="10.875" style="2" bestFit="1" customWidth="1"/>
    <col min="14595" max="14595" width="5.875" style="2" bestFit="1" customWidth="1"/>
    <col min="14596" max="14599" width="16.625" style="2" customWidth="1"/>
    <col min="14600" max="14848" width="9" style="2"/>
    <col min="14849" max="14849" width="4.25" style="2" customWidth="1"/>
    <col min="14850" max="14850" width="10.875" style="2" bestFit="1" customWidth="1"/>
    <col min="14851" max="14851" width="5.875" style="2" bestFit="1" customWidth="1"/>
    <col min="14852" max="14855" width="16.625" style="2" customWidth="1"/>
    <col min="14856" max="15104" width="9" style="2"/>
    <col min="15105" max="15105" width="4.25" style="2" customWidth="1"/>
    <col min="15106" max="15106" width="10.875" style="2" bestFit="1" customWidth="1"/>
    <col min="15107" max="15107" width="5.875" style="2" bestFit="1" customWidth="1"/>
    <col min="15108" max="15111" width="16.625" style="2" customWidth="1"/>
    <col min="15112" max="15360" width="9" style="2"/>
    <col min="15361" max="15361" width="4.25" style="2" customWidth="1"/>
    <col min="15362" max="15362" width="10.875" style="2" bestFit="1" customWidth="1"/>
    <col min="15363" max="15363" width="5.875" style="2" bestFit="1" customWidth="1"/>
    <col min="15364" max="15367" width="16.625" style="2" customWidth="1"/>
    <col min="15368" max="15616" width="9" style="2"/>
    <col min="15617" max="15617" width="4.25" style="2" customWidth="1"/>
    <col min="15618" max="15618" width="10.875" style="2" bestFit="1" customWidth="1"/>
    <col min="15619" max="15619" width="5.875" style="2" bestFit="1" customWidth="1"/>
    <col min="15620" max="15623" width="16.625" style="2" customWidth="1"/>
    <col min="15624" max="15872" width="9" style="2"/>
    <col min="15873" max="15873" width="4.25" style="2" customWidth="1"/>
    <col min="15874" max="15874" width="10.875" style="2" bestFit="1" customWidth="1"/>
    <col min="15875" max="15875" width="5.875" style="2" bestFit="1" customWidth="1"/>
    <col min="15876" max="15879" width="16.625" style="2" customWidth="1"/>
    <col min="15880" max="16128" width="9" style="2"/>
    <col min="16129" max="16129" width="4.25" style="2" customWidth="1"/>
    <col min="16130" max="16130" width="10.875" style="2" bestFit="1" customWidth="1"/>
    <col min="16131" max="16131" width="5.875" style="2" bestFit="1" customWidth="1"/>
    <col min="16132" max="16135" width="16.625" style="2" customWidth="1"/>
    <col min="16136" max="16384" width="9" style="2"/>
  </cols>
  <sheetData>
    <row r="1" spans="1:7" ht="36" customHeight="1">
      <c r="A1" s="1" t="s">
        <v>0</v>
      </c>
      <c r="B1" s="1"/>
      <c r="C1" s="1"/>
      <c r="D1" s="1"/>
      <c r="E1" s="1"/>
      <c r="F1" s="1"/>
      <c r="G1" s="1"/>
    </row>
    <row r="2" spans="1:7" ht="15.75" customHeight="1" thickBot="1">
      <c r="A2" s="3" t="s">
        <v>1</v>
      </c>
      <c r="B2" s="3"/>
      <c r="C2" s="3"/>
      <c r="D2" s="3"/>
      <c r="E2" s="3"/>
      <c r="F2" s="3"/>
      <c r="G2" s="3"/>
    </row>
    <row r="3" spans="1:7" ht="15.95" customHeight="1" thickBot="1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</row>
    <row r="4" spans="1:7" ht="15.95" customHeight="1" thickTop="1">
      <c r="A4" s="8"/>
      <c r="B4" s="9" t="s">
        <v>9</v>
      </c>
      <c r="C4" s="10" t="s">
        <v>10</v>
      </c>
      <c r="D4" s="11">
        <f>SUM(D7,D13,D16,D19,D22,D10)</f>
        <v>0</v>
      </c>
      <c r="E4" s="11">
        <f>SUM(E7,E13,E16,E19,E22)</f>
        <v>68358000</v>
      </c>
      <c r="F4" s="11">
        <f>SUM(F7,F13,F16,F19,F22)</f>
        <v>59426000</v>
      </c>
      <c r="G4" s="12">
        <f>SUM(D4:F4)</f>
        <v>127784000</v>
      </c>
    </row>
    <row r="5" spans="1:7" ht="15.95" customHeight="1">
      <c r="A5" s="8"/>
      <c r="B5" s="13"/>
      <c r="C5" s="14" t="s">
        <v>11</v>
      </c>
      <c r="D5" s="15">
        <f>SUM(D8,D14,D17,D20,D23,D11)</f>
        <v>0</v>
      </c>
      <c r="E5" s="15">
        <f>SUM(E8,E14,E17,E20,E23,E11)</f>
        <v>68357414</v>
      </c>
      <c r="F5" s="15">
        <f>SUM(F8,F14,F17,F20,F23,F11)</f>
        <v>59418983</v>
      </c>
      <c r="G5" s="16">
        <f>SUM(D5:F5)</f>
        <v>127776397</v>
      </c>
    </row>
    <row r="6" spans="1:7" ht="15.95" customHeight="1">
      <c r="A6" s="8"/>
      <c r="B6" s="17"/>
      <c r="C6" s="18" t="s">
        <v>12</v>
      </c>
      <c r="D6" s="19">
        <f>D4-D5</f>
        <v>0</v>
      </c>
      <c r="E6" s="19">
        <f>E4-E5</f>
        <v>586</v>
      </c>
      <c r="F6" s="19">
        <f>F4-F5</f>
        <v>7017</v>
      </c>
      <c r="G6" s="20">
        <f>G4-G5</f>
        <v>7603</v>
      </c>
    </row>
    <row r="7" spans="1:7" ht="15.95" customHeight="1">
      <c r="A7" s="8"/>
      <c r="B7" s="21" t="s">
        <v>13</v>
      </c>
      <c r="C7" s="22" t="s">
        <v>10</v>
      </c>
      <c r="D7" s="23">
        <f>[1]세입!E18</f>
        <v>0</v>
      </c>
      <c r="E7" s="23">
        <v>4800000</v>
      </c>
      <c r="F7" s="23">
        <f>[1]세입!G18</f>
        <v>0</v>
      </c>
      <c r="G7" s="24">
        <f>E7</f>
        <v>4800000</v>
      </c>
    </row>
    <row r="8" spans="1:7" ht="15.95" customHeight="1">
      <c r="A8" s="8"/>
      <c r="B8" s="25"/>
      <c r="C8" s="26" t="s">
        <v>11</v>
      </c>
      <c r="D8" s="27">
        <f>[1]세입!E19</f>
        <v>0</v>
      </c>
      <c r="E8" s="27">
        <v>4757371</v>
      </c>
      <c r="F8" s="27">
        <f>[1]세입!G19</f>
        <v>0</v>
      </c>
      <c r="G8" s="28">
        <f>E8</f>
        <v>4757371</v>
      </c>
    </row>
    <row r="9" spans="1:7" ht="15.95" customHeight="1">
      <c r="A9" s="8"/>
      <c r="B9" s="29"/>
      <c r="C9" s="30" t="s">
        <v>12</v>
      </c>
      <c r="D9" s="31">
        <f>D7-D8</f>
        <v>0</v>
      </c>
      <c r="E9" s="31">
        <f>E7-E8</f>
        <v>42629</v>
      </c>
      <c r="F9" s="31">
        <f>F7-F8</f>
        <v>0</v>
      </c>
      <c r="G9" s="32">
        <f>G7-G8</f>
        <v>42629</v>
      </c>
    </row>
    <row r="10" spans="1:7" ht="15.95" customHeight="1">
      <c r="A10" s="8"/>
      <c r="B10" s="33" t="s">
        <v>14</v>
      </c>
      <c r="C10" s="34" t="s">
        <v>10</v>
      </c>
      <c r="D10" s="35">
        <f>[1]세입!E21</f>
        <v>0</v>
      </c>
      <c r="E10" s="35">
        <f>[1]세입!F27</f>
        <v>0</v>
      </c>
      <c r="F10" s="35">
        <v>0</v>
      </c>
      <c r="G10" s="36">
        <f>[1]세입!H21</f>
        <v>0</v>
      </c>
    </row>
    <row r="11" spans="1:7" ht="15.95" customHeight="1">
      <c r="A11" s="8"/>
      <c r="B11" s="25"/>
      <c r="C11" s="26" t="s">
        <v>11</v>
      </c>
      <c r="D11" s="27">
        <f>[1]세입!E22</f>
        <v>0</v>
      </c>
      <c r="E11" s="27">
        <f>[1]세입!F28</f>
        <v>0</v>
      </c>
      <c r="F11" s="27">
        <v>0</v>
      </c>
      <c r="G11" s="28">
        <f>[1]세입!H22</f>
        <v>0</v>
      </c>
    </row>
    <row r="12" spans="1:7" ht="15.95" customHeight="1">
      <c r="A12" s="8"/>
      <c r="B12" s="37"/>
      <c r="C12" s="38" t="s">
        <v>12</v>
      </c>
      <c r="D12" s="39">
        <f>D10-D11</f>
        <v>0</v>
      </c>
      <c r="E12" s="39">
        <f>E10-E11</f>
        <v>0</v>
      </c>
      <c r="F12" s="39">
        <f>F10-F11</f>
        <v>0</v>
      </c>
      <c r="G12" s="40">
        <f>G10-G11</f>
        <v>0</v>
      </c>
    </row>
    <row r="13" spans="1:7" ht="15.95" customHeight="1">
      <c r="A13" s="8"/>
      <c r="B13" s="41" t="s">
        <v>15</v>
      </c>
      <c r="C13" s="34" t="s">
        <v>10</v>
      </c>
      <c r="D13" s="35">
        <f>[1]세입!E33</f>
        <v>0</v>
      </c>
      <c r="E13" s="35">
        <f>[1]세입!F33</f>
        <v>0</v>
      </c>
      <c r="F13" s="35">
        <v>22150000</v>
      </c>
      <c r="G13" s="36">
        <f>F13</f>
        <v>22150000</v>
      </c>
    </row>
    <row r="14" spans="1:7" ht="15.95" customHeight="1">
      <c r="A14" s="8"/>
      <c r="B14" s="25"/>
      <c r="C14" s="26" t="s">
        <v>11</v>
      </c>
      <c r="D14" s="27">
        <f>[1]세입!E34</f>
        <v>0</v>
      </c>
      <c r="E14" s="27">
        <f>[1]세입!F34</f>
        <v>0</v>
      </c>
      <c r="F14" s="27">
        <v>22140000</v>
      </c>
      <c r="G14" s="28">
        <f>F14</f>
        <v>22140000</v>
      </c>
    </row>
    <row r="15" spans="1:7" ht="15.95" customHeight="1">
      <c r="A15" s="8"/>
      <c r="B15" s="37"/>
      <c r="C15" s="38" t="s">
        <v>12</v>
      </c>
      <c r="D15" s="39">
        <f>D13-D14</f>
        <v>0</v>
      </c>
      <c r="E15" s="39">
        <f>E13-E14</f>
        <v>0</v>
      </c>
      <c r="F15" s="39">
        <f>F13-F14</f>
        <v>10000</v>
      </c>
      <c r="G15" s="40">
        <f>G13-G14</f>
        <v>10000</v>
      </c>
    </row>
    <row r="16" spans="1:7" ht="15.95" customHeight="1">
      <c r="A16" s="8"/>
      <c r="B16" s="41" t="s">
        <v>16</v>
      </c>
      <c r="C16" s="34" t="s">
        <v>10</v>
      </c>
      <c r="D16" s="35">
        <f>[1]세입!E39</f>
        <v>0</v>
      </c>
      <c r="E16" s="35">
        <f>[1]세입!F39</f>
        <v>0</v>
      </c>
      <c r="F16" s="35">
        <f>[1]세입!G39</f>
        <v>0</v>
      </c>
      <c r="G16" s="36">
        <f>[1]세입!H39</f>
        <v>0</v>
      </c>
    </row>
    <row r="17" spans="1:7" ht="15.95" customHeight="1">
      <c r="A17" s="8"/>
      <c r="B17" s="25"/>
      <c r="C17" s="26" t="s">
        <v>11</v>
      </c>
      <c r="D17" s="27">
        <f>[1]세입!E40</f>
        <v>0</v>
      </c>
      <c r="E17" s="27">
        <f>[1]세입!F40</f>
        <v>0</v>
      </c>
      <c r="F17" s="27">
        <f>[1]세입!G40</f>
        <v>0</v>
      </c>
      <c r="G17" s="28">
        <f>[1]세입!H40</f>
        <v>0</v>
      </c>
    </row>
    <row r="18" spans="1:7" ht="15.95" customHeight="1">
      <c r="A18" s="8"/>
      <c r="B18" s="37"/>
      <c r="C18" s="38" t="s">
        <v>12</v>
      </c>
      <c r="D18" s="39">
        <f>D16-D17</f>
        <v>0</v>
      </c>
      <c r="E18" s="39">
        <f>E16-E17</f>
        <v>0</v>
      </c>
      <c r="F18" s="39">
        <f>F16-F17</f>
        <v>0</v>
      </c>
      <c r="G18" s="40">
        <f>G16-G17</f>
        <v>0</v>
      </c>
    </row>
    <row r="19" spans="1:7" ht="15.95" customHeight="1">
      <c r="A19" s="8"/>
      <c r="B19" s="21" t="s">
        <v>17</v>
      </c>
      <c r="C19" s="22" t="s">
        <v>10</v>
      </c>
      <c r="D19" s="23">
        <f>[1]세입!E48</f>
        <v>0</v>
      </c>
      <c r="E19" s="23">
        <v>57021000</v>
      </c>
      <c r="F19" s="23">
        <v>37256000</v>
      </c>
      <c r="G19" s="24">
        <f>E19+F19</f>
        <v>94277000</v>
      </c>
    </row>
    <row r="20" spans="1:7" ht="15.95" customHeight="1">
      <c r="A20" s="8"/>
      <c r="B20" s="25"/>
      <c r="C20" s="26" t="s">
        <v>11</v>
      </c>
      <c r="D20" s="27">
        <f>[1]세입!E49</f>
        <v>0</v>
      </c>
      <c r="E20" s="27">
        <v>57020573</v>
      </c>
      <c r="F20" s="27">
        <v>37256384</v>
      </c>
      <c r="G20" s="28">
        <f>E20+F20</f>
        <v>94276957</v>
      </c>
    </row>
    <row r="21" spans="1:7" ht="15.95" customHeight="1">
      <c r="A21" s="8"/>
      <c r="B21" s="37"/>
      <c r="C21" s="38" t="s">
        <v>12</v>
      </c>
      <c r="D21" s="39">
        <f>D19-D20</f>
        <v>0</v>
      </c>
      <c r="E21" s="39">
        <f>E19-E20</f>
        <v>427</v>
      </c>
      <c r="F21" s="39">
        <f>F19-F20</f>
        <v>-384</v>
      </c>
      <c r="G21" s="40">
        <f>G19-G20</f>
        <v>43</v>
      </c>
    </row>
    <row r="22" spans="1:7" ht="15.95" customHeight="1">
      <c r="A22" s="8"/>
      <c r="B22" s="41" t="s">
        <v>18</v>
      </c>
      <c r="C22" s="34" t="s">
        <v>10</v>
      </c>
      <c r="D22" s="35">
        <f>[1]세입!E57</f>
        <v>0</v>
      </c>
      <c r="E22" s="35">
        <v>6537000</v>
      </c>
      <c r="F22" s="35">
        <v>20000</v>
      </c>
      <c r="G22" s="36">
        <f>E22+F22</f>
        <v>6557000</v>
      </c>
    </row>
    <row r="23" spans="1:7" ht="15.95" customHeight="1">
      <c r="A23" s="8"/>
      <c r="B23" s="25"/>
      <c r="C23" s="26" t="s">
        <v>11</v>
      </c>
      <c r="D23" s="27">
        <f>[1]세입!E58</f>
        <v>0</v>
      </c>
      <c r="E23" s="27">
        <v>6579470</v>
      </c>
      <c r="F23" s="27">
        <v>22599</v>
      </c>
      <c r="G23" s="28">
        <f>E23+F23</f>
        <v>6602069</v>
      </c>
    </row>
    <row r="24" spans="1:7" ht="15.95" customHeight="1" thickBot="1">
      <c r="A24" s="42"/>
      <c r="B24" s="43"/>
      <c r="C24" s="44" t="s">
        <v>12</v>
      </c>
      <c r="D24" s="45">
        <f>D22-D23</f>
        <v>0</v>
      </c>
      <c r="E24" s="45">
        <f>E22-E23</f>
        <v>-42470</v>
      </c>
      <c r="F24" s="45">
        <f>F22-F23</f>
        <v>-2599</v>
      </c>
      <c r="G24" s="46">
        <f>G22-G23</f>
        <v>-45069</v>
      </c>
    </row>
    <row r="25" spans="1:7" ht="15.95" customHeight="1" thickBot="1">
      <c r="A25" s="4" t="s">
        <v>19</v>
      </c>
      <c r="B25" s="47" t="s">
        <v>3</v>
      </c>
      <c r="C25" s="48" t="s">
        <v>4</v>
      </c>
      <c r="D25" s="48" t="s">
        <v>5</v>
      </c>
      <c r="E25" s="48" t="s">
        <v>6</v>
      </c>
      <c r="F25" s="48" t="s">
        <v>7</v>
      </c>
      <c r="G25" s="49" t="s">
        <v>8</v>
      </c>
    </row>
    <row r="26" spans="1:7" ht="15.95" customHeight="1" thickTop="1">
      <c r="A26" s="8"/>
      <c r="B26" s="50" t="s">
        <v>20</v>
      </c>
      <c r="C26" s="51" t="s">
        <v>10</v>
      </c>
      <c r="D26" s="52">
        <f>D29+D35+D38+D41+D44+D32</f>
        <v>0</v>
      </c>
      <c r="E26" s="52">
        <f>E29+E35+E38+E41+E44+E32</f>
        <v>68378000</v>
      </c>
      <c r="F26" s="52">
        <f>F29+F32+F35+F38+F41+F44</f>
        <v>59406000</v>
      </c>
      <c r="G26" s="53">
        <f>SUM(D26:F26)</f>
        <v>127784000</v>
      </c>
    </row>
    <row r="27" spans="1:7" ht="15.95" customHeight="1">
      <c r="A27" s="8"/>
      <c r="B27" s="54"/>
      <c r="C27" s="55" t="s">
        <v>11</v>
      </c>
      <c r="D27" s="56">
        <f>D30+D36+D39+D42+D45+D33</f>
        <v>0</v>
      </c>
      <c r="E27" s="56">
        <f>E30+E36+E39+E42+E45+E33</f>
        <v>68357414</v>
      </c>
      <c r="F27" s="56">
        <f>F30+F36+F39+F42+F45</f>
        <v>59418983</v>
      </c>
      <c r="G27" s="53">
        <f>SUM(D27:F27)</f>
        <v>127776397</v>
      </c>
    </row>
    <row r="28" spans="1:7" ht="15.95" customHeight="1">
      <c r="A28" s="8"/>
      <c r="B28" s="57"/>
      <c r="C28" s="58" t="s">
        <v>12</v>
      </c>
      <c r="D28" s="59">
        <f>D26-D27</f>
        <v>0</v>
      </c>
      <c r="E28" s="59">
        <f>E26-E27</f>
        <v>20586</v>
      </c>
      <c r="F28" s="59">
        <f>F26-F27</f>
        <v>-12983</v>
      </c>
      <c r="G28" s="60">
        <f>G26-G27</f>
        <v>7603</v>
      </c>
    </row>
    <row r="29" spans="1:7" ht="15.95" customHeight="1">
      <c r="A29" s="8"/>
      <c r="B29" s="41" t="s">
        <v>21</v>
      </c>
      <c r="C29" s="34" t="s">
        <v>10</v>
      </c>
      <c r="D29" s="61">
        <f>[1]세출!E45</f>
        <v>0</v>
      </c>
      <c r="E29" s="35">
        <v>8845000</v>
      </c>
      <c r="F29" s="62">
        <v>11406000</v>
      </c>
      <c r="G29" s="36">
        <f>SUM(D29:F29)</f>
        <v>20251000</v>
      </c>
    </row>
    <row r="30" spans="1:7" ht="15.95" customHeight="1">
      <c r="A30" s="8"/>
      <c r="B30" s="25"/>
      <c r="C30" s="26" t="s">
        <v>11</v>
      </c>
      <c r="D30" s="27">
        <f>[1]세출!E46</f>
        <v>0</v>
      </c>
      <c r="E30" s="27">
        <v>6819760</v>
      </c>
      <c r="F30" s="27">
        <v>5766830</v>
      </c>
      <c r="G30" s="24">
        <f>SUM(D30:F30)</f>
        <v>12586590</v>
      </c>
    </row>
    <row r="31" spans="1:7" ht="15.95" customHeight="1">
      <c r="A31" s="8"/>
      <c r="B31" s="37"/>
      <c r="C31" s="38" t="s">
        <v>12</v>
      </c>
      <c r="D31" s="39">
        <f>D29-D30</f>
        <v>0</v>
      </c>
      <c r="E31" s="39">
        <f>E29-E30</f>
        <v>2025240</v>
      </c>
      <c r="F31" s="39">
        <f>F29-F30</f>
        <v>5639170</v>
      </c>
      <c r="G31" s="40">
        <f>G29-G30</f>
        <v>7664410</v>
      </c>
    </row>
    <row r="32" spans="1:7" ht="15.95" customHeight="1">
      <c r="A32" s="8"/>
      <c r="B32" s="41" t="s">
        <v>22</v>
      </c>
      <c r="C32" s="34" t="s">
        <v>10</v>
      </c>
      <c r="D32" s="61">
        <f>[1]세출!E51</f>
        <v>0</v>
      </c>
      <c r="E32" s="35">
        <v>4000000</v>
      </c>
      <c r="F32" s="62">
        <f>[1]세출!G51</f>
        <v>0</v>
      </c>
      <c r="G32" s="36">
        <f>SUM(D32:F32)</f>
        <v>4000000</v>
      </c>
    </row>
    <row r="33" spans="1:7" ht="15.95" customHeight="1">
      <c r="A33" s="8"/>
      <c r="B33" s="25"/>
      <c r="C33" s="26" t="s">
        <v>11</v>
      </c>
      <c r="D33" s="27">
        <f>[1]세출!E52</f>
        <v>0</v>
      </c>
      <c r="E33" s="27">
        <f>[1]세출!F52</f>
        <v>0</v>
      </c>
      <c r="F33" s="27">
        <f>[1]세출!G52</f>
        <v>0</v>
      </c>
      <c r="G33" s="24">
        <f>SUM(D33:F33)</f>
        <v>0</v>
      </c>
    </row>
    <row r="34" spans="1:7" ht="15.95" customHeight="1">
      <c r="A34" s="8"/>
      <c r="B34" s="37"/>
      <c r="C34" s="38" t="s">
        <v>12</v>
      </c>
      <c r="D34" s="39">
        <f>D32-D33</f>
        <v>0</v>
      </c>
      <c r="E34" s="39">
        <f>E32-E33</f>
        <v>4000000</v>
      </c>
      <c r="F34" s="39">
        <f>F32-F33</f>
        <v>0</v>
      </c>
      <c r="G34" s="40">
        <f>G32-G33</f>
        <v>4000000</v>
      </c>
    </row>
    <row r="35" spans="1:7" ht="15.95" customHeight="1">
      <c r="A35" s="8"/>
      <c r="B35" s="21" t="s">
        <v>23</v>
      </c>
      <c r="C35" s="22" t="s">
        <v>10</v>
      </c>
      <c r="D35" s="23">
        <f>[1]세출!E81</f>
        <v>0</v>
      </c>
      <c r="E35" s="23">
        <v>40000000</v>
      </c>
      <c r="F35" s="23">
        <v>48000000</v>
      </c>
      <c r="G35" s="24">
        <f>SUM(D35:F35)</f>
        <v>88000000</v>
      </c>
    </row>
    <row r="36" spans="1:7" ht="15.95" customHeight="1">
      <c r="A36" s="8"/>
      <c r="B36" s="25"/>
      <c r="C36" s="26" t="s">
        <v>11</v>
      </c>
      <c r="D36" s="23">
        <f>[1]세출!E82</f>
        <v>0</v>
      </c>
      <c r="E36" s="23">
        <f>[1]세출!F82</f>
        <v>0</v>
      </c>
      <c r="F36" s="23">
        <v>28000000</v>
      </c>
      <c r="G36" s="24">
        <f>SUM(D36:F36)</f>
        <v>28000000</v>
      </c>
    </row>
    <row r="37" spans="1:7" ht="15.95" customHeight="1">
      <c r="A37" s="8"/>
      <c r="B37" s="29"/>
      <c r="C37" s="30" t="s">
        <v>12</v>
      </c>
      <c r="D37" s="39">
        <f>D35-D36</f>
        <v>0</v>
      </c>
      <c r="E37" s="39">
        <f>E35-E36</f>
        <v>40000000</v>
      </c>
      <c r="F37" s="39">
        <f>F35-F36</f>
        <v>20000000</v>
      </c>
      <c r="G37" s="40">
        <f>G35-G36</f>
        <v>60000000</v>
      </c>
    </row>
    <row r="38" spans="1:7" ht="15.95" customHeight="1">
      <c r="A38" s="8"/>
      <c r="B38" s="41" t="s">
        <v>24</v>
      </c>
      <c r="C38" s="34" t="s">
        <v>10</v>
      </c>
      <c r="D38" s="35"/>
      <c r="E38" s="35">
        <v>15533000</v>
      </c>
      <c r="F38" s="35">
        <f>[1]세출!G84</f>
        <v>0</v>
      </c>
      <c r="G38" s="36">
        <f>SUM(D38:F38)</f>
        <v>15533000</v>
      </c>
    </row>
    <row r="39" spans="1:7" ht="15.95" customHeight="1">
      <c r="A39" s="8"/>
      <c r="B39" s="25"/>
      <c r="C39" s="26" t="s">
        <v>11</v>
      </c>
      <c r="D39" s="63"/>
      <c r="E39" s="23">
        <v>15532080</v>
      </c>
      <c r="F39" s="64"/>
      <c r="G39" s="24">
        <f>SUM(D39:F39)</f>
        <v>15532080</v>
      </c>
    </row>
    <row r="40" spans="1:7" ht="15.95" customHeight="1">
      <c r="A40" s="8"/>
      <c r="B40" s="37"/>
      <c r="C40" s="38" t="s">
        <v>12</v>
      </c>
      <c r="D40" s="65">
        <f>D38-D39</f>
        <v>0</v>
      </c>
      <c r="E40" s="65">
        <f>E38-E39</f>
        <v>920</v>
      </c>
      <c r="F40" s="65">
        <f>F38-F39</f>
        <v>0</v>
      </c>
      <c r="G40" s="40">
        <f>G38-G39</f>
        <v>920</v>
      </c>
    </row>
    <row r="41" spans="1:7" ht="15.95" customHeight="1">
      <c r="A41" s="8"/>
      <c r="B41" s="21" t="s">
        <v>25</v>
      </c>
      <c r="C41" s="22" t="s">
        <v>10</v>
      </c>
      <c r="D41" s="63">
        <f>[1]세출!E90</f>
        <v>0</v>
      </c>
      <c r="E41" s="23">
        <f>[1]세출!F90</f>
        <v>0</v>
      </c>
      <c r="F41" s="64"/>
      <c r="G41" s="24">
        <f>SUM(D41:F41)</f>
        <v>0</v>
      </c>
    </row>
    <row r="42" spans="1:7" ht="15.95" customHeight="1">
      <c r="A42" s="8"/>
      <c r="B42" s="25"/>
      <c r="C42" s="26" t="s">
        <v>11</v>
      </c>
      <c r="D42" s="66">
        <f>[1]세출!E91</f>
        <v>0</v>
      </c>
      <c r="E42" s="23">
        <f>[1]세출!F91</f>
        <v>0</v>
      </c>
      <c r="F42" s="64">
        <f>[1]세출!G88</f>
        <v>0</v>
      </c>
      <c r="G42" s="24">
        <f>SUM(D42:F42)</f>
        <v>0</v>
      </c>
    </row>
    <row r="43" spans="1:7" ht="15.95" customHeight="1">
      <c r="A43" s="8"/>
      <c r="B43" s="29"/>
      <c r="C43" s="30" t="s">
        <v>12</v>
      </c>
      <c r="D43" s="67">
        <f>D41-D42</f>
        <v>0</v>
      </c>
      <c r="E43" s="67">
        <f>E41-E42</f>
        <v>0</v>
      </c>
      <c r="F43" s="67">
        <f>F41-F42</f>
        <v>0</v>
      </c>
      <c r="G43" s="32">
        <f>G41-G42</f>
        <v>0</v>
      </c>
    </row>
    <row r="44" spans="1:7" ht="15.95" customHeight="1">
      <c r="A44" s="8"/>
      <c r="B44" s="41" t="s">
        <v>17</v>
      </c>
      <c r="C44" s="34" t="s">
        <v>10</v>
      </c>
      <c r="D44" s="35">
        <f>[1]세출!E96</f>
        <v>0</v>
      </c>
      <c r="E44" s="35">
        <f>[1]세출!F96</f>
        <v>0</v>
      </c>
      <c r="F44" s="35">
        <f>[1]세출!G96</f>
        <v>0</v>
      </c>
      <c r="G44" s="36">
        <f>SUM(D44:F44)</f>
        <v>0</v>
      </c>
    </row>
    <row r="45" spans="1:7" ht="15.95" customHeight="1">
      <c r="A45" s="8"/>
      <c r="B45" s="25"/>
      <c r="C45" s="26" t="s">
        <v>11</v>
      </c>
      <c r="D45" s="63">
        <f>[1]세출!E97</f>
        <v>0</v>
      </c>
      <c r="E45" s="23">
        <v>46005574</v>
      </c>
      <c r="F45" s="64">
        <v>25652153</v>
      </c>
      <c r="G45" s="24">
        <f>SUM(D45:F45)</f>
        <v>71657727</v>
      </c>
    </row>
    <row r="46" spans="1:7" ht="15.95" customHeight="1" thickBot="1">
      <c r="A46" s="42"/>
      <c r="B46" s="43"/>
      <c r="C46" s="44" t="s">
        <v>12</v>
      </c>
      <c r="D46" s="68">
        <f>D44-D45</f>
        <v>0</v>
      </c>
      <c r="E46" s="68">
        <f>E44-E45</f>
        <v>-46005574</v>
      </c>
      <c r="F46" s="68">
        <f>F44-F45</f>
        <v>-25652153</v>
      </c>
      <c r="G46" s="46">
        <f>G44-G45</f>
        <v>-71657727</v>
      </c>
    </row>
  </sheetData>
  <mergeCells count="18">
    <mergeCell ref="A25:A46"/>
    <mergeCell ref="B26:B28"/>
    <mergeCell ref="B29:B31"/>
    <mergeCell ref="B32:B34"/>
    <mergeCell ref="B35:B37"/>
    <mergeCell ref="B38:B40"/>
    <mergeCell ref="B41:B43"/>
    <mergeCell ref="B44:B46"/>
    <mergeCell ref="A1:G1"/>
    <mergeCell ref="A2:G2"/>
    <mergeCell ref="A3:A24"/>
    <mergeCell ref="B4:B6"/>
    <mergeCell ref="B7:B9"/>
    <mergeCell ref="B10:B12"/>
    <mergeCell ref="B13:B15"/>
    <mergeCell ref="B16:B18"/>
    <mergeCell ref="B19:B21"/>
    <mergeCell ref="B22:B24"/>
  </mergeCells>
  <phoneticPr fontId="2" type="noConversion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songwon</dc:creator>
  <cp:lastModifiedBy>songwon</cp:lastModifiedBy>
  <cp:lastPrinted>2020-03-31T04:22:46Z</cp:lastPrinted>
  <dcterms:created xsi:type="dcterms:W3CDTF">2020-03-31T04:21:45Z</dcterms:created>
  <dcterms:modified xsi:type="dcterms:W3CDTF">2020-03-31T04:23:08Z</dcterms:modified>
</cp:coreProperties>
</file>